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ykredit-my.sharepoint.com/personal/mkau_nykredit_dk/Documents/Skrivebord/"/>
    </mc:Choice>
  </mc:AlternateContent>
  <xr:revisionPtr revIDLastSave="0" documentId="8_{9A2C3DA7-3EA3-43E5-AFA6-9FBCF1D0B62E}" xr6:coauthVersionLast="47" xr6:coauthVersionMax="47" xr10:uidLastSave="{00000000-0000-0000-0000-000000000000}"/>
  <bookViews>
    <workbookView xWindow="-27240" yWindow="990" windowWidth="25050" windowHeight="15885" xr2:uid="{FC17EFB0-4E4E-4215-AE8B-1C6D331BAD0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G49" i="1" s="1"/>
  <c r="F28" i="1"/>
  <c r="E28" i="1"/>
  <c r="D28" i="1"/>
  <c r="C28" i="1"/>
  <c r="B28" i="1"/>
  <c r="P26" i="1"/>
  <c r="O26" i="1"/>
  <c r="K16" i="1"/>
  <c r="H16" i="1"/>
  <c r="E16" i="1"/>
  <c r="B16" i="1"/>
  <c r="M47" i="1"/>
  <c r="L47" i="1"/>
  <c r="K47" i="1"/>
  <c r="J47" i="1"/>
  <c r="I47" i="1"/>
  <c r="H47" i="1"/>
  <c r="G47" i="1"/>
  <c r="F47" i="1"/>
  <c r="E47" i="1"/>
  <c r="D47" i="1"/>
  <c r="D49" i="1" s="1"/>
  <c r="C47" i="1"/>
  <c r="B47" i="1"/>
  <c r="O44" i="1"/>
  <c r="P44" i="1" s="1"/>
  <c r="O45" i="1"/>
  <c r="P45" i="1" s="1"/>
  <c r="B43" i="1"/>
  <c r="O43" i="1" s="1"/>
  <c r="P43" i="1" s="1"/>
  <c r="O42" i="1"/>
  <c r="I38" i="1"/>
  <c r="L38" i="1"/>
  <c r="O35" i="1"/>
  <c r="P35" i="1" s="1"/>
  <c r="O36" i="1"/>
  <c r="P36" i="1" s="1"/>
  <c r="M33" i="1"/>
  <c r="M38" i="1" s="1"/>
  <c r="L33" i="1"/>
  <c r="K33" i="1"/>
  <c r="K38" i="1" s="1"/>
  <c r="J33" i="1"/>
  <c r="J38" i="1" s="1"/>
  <c r="I33" i="1"/>
  <c r="H33" i="1"/>
  <c r="H38" i="1" s="1"/>
  <c r="G33" i="1"/>
  <c r="G38" i="1" s="1"/>
  <c r="F33" i="1"/>
  <c r="F38" i="1" s="1"/>
  <c r="E33" i="1"/>
  <c r="E38" i="1" s="1"/>
  <c r="D33" i="1"/>
  <c r="D38" i="1" s="1"/>
  <c r="C33" i="1"/>
  <c r="C38" i="1" s="1"/>
  <c r="B33" i="1"/>
  <c r="B38" i="1" s="1"/>
  <c r="C18" i="1"/>
  <c r="O18" i="1" s="1"/>
  <c r="P18" i="1" s="1"/>
  <c r="F9" i="1"/>
  <c r="O9" i="1" s="1"/>
  <c r="P9" i="1" s="1"/>
  <c r="C5" i="1"/>
  <c r="C11" i="1" s="1"/>
  <c r="D5" i="1"/>
  <c r="D11" i="1" s="1"/>
  <c r="E5" i="1"/>
  <c r="E11" i="1" s="1"/>
  <c r="F5" i="1"/>
  <c r="G5" i="1"/>
  <c r="H5" i="1"/>
  <c r="H11" i="1" s="1"/>
  <c r="I5" i="1"/>
  <c r="J5" i="1"/>
  <c r="J11" i="1" s="1"/>
  <c r="K5" i="1"/>
  <c r="K11" i="1" s="1"/>
  <c r="L5" i="1"/>
  <c r="L11" i="1" s="1"/>
  <c r="M5" i="1"/>
  <c r="M11" i="1" s="1"/>
  <c r="B5" i="1"/>
  <c r="B11" i="1"/>
  <c r="M25" i="1"/>
  <c r="L25" i="1"/>
  <c r="K25" i="1"/>
  <c r="J25" i="1"/>
  <c r="I25" i="1"/>
  <c r="I49" i="1" s="1"/>
  <c r="H25" i="1"/>
  <c r="G25" i="1"/>
  <c r="F25" i="1"/>
  <c r="E25" i="1"/>
  <c r="D25" i="1"/>
  <c r="C25" i="1"/>
  <c r="B25" i="1"/>
  <c r="O15" i="1"/>
  <c r="P15" i="1" s="1"/>
  <c r="G11" i="1"/>
  <c r="I11" i="1"/>
  <c r="O6" i="1"/>
  <c r="P6" i="1" s="1"/>
  <c r="O7" i="1"/>
  <c r="P7" i="1" s="1"/>
  <c r="O8" i="1"/>
  <c r="P8" i="1" s="1"/>
  <c r="O17" i="1"/>
  <c r="P17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32" i="1"/>
  <c r="P32" i="1" s="1"/>
  <c r="O34" i="1"/>
  <c r="P34" i="1" s="1"/>
  <c r="O38" i="1" l="1"/>
  <c r="J49" i="1"/>
  <c r="F49" i="1"/>
  <c r="M49" i="1"/>
  <c r="L49" i="1"/>
  <c r="O47" i="1"/>
  <c r="P47" i="1" s="1"/>
  <c r="P42" i="1"/>
  <c r="O16" i="1"/>
  <c r="P16" i="1" s="1"/>
  <c r="E49" i="1"/>
  <c r="H49" i="1"/>
  <c r="O33" i="1"/>
  <c r="K49" i="1"/>
  <c r="B49" i="1"/>
  <c r="C49" i="1"/>
  <c r="F11" i="1"/>
  <c r="O11" i="1" s="1"/>
  <c r="P11" i="1" s="1"/>
  <c r="O5" i="1"/>
  <c r="P5" i="1" s="1"/>
  <c r="O25" i="1"/>
  <c r="P25" i="1" s="1"/>
  <c r="O49" i="1" l="1"/>
  <c r="P49" i="1" s="1"/>
  <c r="P33" i="1"/>
  <c r="P38" i="1"/>
  <c r="O28" i="1"/>
  <c r="P28" i="1" s="1"/>
</calcChain>
</file>

<file path=xl/sharedStrings.xml><?xml version="1.0" encoding="utf-8"?>
<sst xmlns="http://schemas.openxmlformats.org/spreadsheetml/2006/main" count="50" uniqueCount="50">
  <si>
    <t xml:space="preserve">Indtægter </t>
  </si>
  <si>
    <t>Løn efter skat</t>
  </si>
  <si>
    <t xml:space="preserve">SU eller pension </t>
  </si>
  <si>
    <t>Boligstøtte</t>
  </si>
  <si>
    <t>Faste udgifter</t>
  </si>
  <si>
    <t>Samlede indkomst</t>
  </si>
  <si>
    <t>Årligt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</si>
  <si>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</si>
  <si>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</si>
  <si>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</si>
  <si>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</si>
  <si>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</si>
  <si>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</si>
  <si>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</si>
  <si>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</si>
  <si>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</si>
  <si>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</si>
  <si>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</si>
  <si>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</si>
  <si>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Gennemsnit pr. måned</t>
  </si>
  <si>
    <t>Husleje</t>
  </si>
  <si>
    <t>Realkreditlån</t>
  </si>
  <si>
    <t>A-kasse/fagforening</t>
  </si>
  <si>
    <t>Indboforsikring</t>
  </si>
  <si>
    <t>Husforsikring</t>
  </si>
  <si>
    <t>Internet</t>
  </si>
  <si>
    <t>Mobil</t>
  </si>
  <si>
    <t>Streaming</t>
  </si>
  <si>
    <t>Forbrug (el, vand og varme)</t>
  </si>
  <si>
    <t>Samlede faste udgifter</t>
  </si>
  <si>
    <t>Variable udgifter</t>
  </si>
  <si>
    <t>Mad</t>
  </si>
  <si>
    <t>Transport</t>
  </si>
  <si>
    <t>Gaver</t>
  </si>
  <si>
    <t>Tøj</t>
  </si>
  <si>
    <t>Opsparing</t>
  </si>
  <si>
    <t>Samlede variable udgifter</t>
  </si>
  <si>
    <t>Hygge/fornøjelser</t>
  </si>
  <si>
    <t xml:space="preserve">Pension </t>
  </si>
  <si>
    <t>Ferie</t>
  </si>
  <si>
    <t>Anden opsparing</t>
  </si>
  <si>
    <t>Samlede opsparingsbeløb</t>
  </si>
  <si>
    <t>Børne-/ungeydelse</t>
  </si>
  <si>
    <t>Privat budget</t>
  </si>
  <si>
    <t>Anden indkomst</t>
  </si>
  <si>
    <t>Ulykkesforsikringer</t>
  </si>
  <si>
    <t>Bilforsikring</t>
  </si>
  <si>
    <t>Børneopsparing</t>
  </si>
  <si>
    <t>Underskud/overskud</t>
  </si>
  <si>
    <t>Børnehave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</si>
</sst>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name val="Arial"/>
      <family val="2"/>
      <scheme val="minor"/>
    </font>
    <font>
      <b/>
      <sz val="14"/>
      <color theme="0"/>
      <name val="Arial"/>
      <family val="2"/>
      <scheme val="minor"/>
    </font>
    <font>
      <sz val="14"/>
      <color theme="0"/>
      <name val="Arial"/>
      <family val="2"/>
      <scheme val="minor"/>
    </font>
    <font>
      <sz val="14"/>
      <color theme="2"/>
      <name val="Arial"/>
      <family val="2"/>
      <scheme val="minor"/>
    </font>
    <font>
      <sz val="14"/>
      <color rgb="FF00B05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0" fillId="4" borderId="0" xfId="0" applyFill="1"/>
    <xf numFmtId="0" fontId="3" fillId="2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0" fillId="2" borderId="0" xfId="1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right"/>
    </xf>
    <xf numFmtId="164" fontId="0" fillId="5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2" fillId="5" borderId="0" xfId="0" applyFont="1" applyFill="1"/>
    <xf numFmtId="164" fontId="0" fillId="5" borderId="0" xfId="0" applyNumberFormat="1" applyFill="1" applyAlignment="1">
      <alignment horizontal="right"/>
    </xf>
    <xf numFmtId="0" fontId="5" fillId="3" borderId="0" xfId="0" applyFont="1" applyFill="1"/>
    <xf numFmtId="0" fontId="7" fillId="6" borderId="0" xfId="0" applyFont="1" applyFill="1" applyAlignment="1">
      <alignment vertical="center"/>
    </xf>
    <xf numFmtId="164" fontId="8" fillId="6" borderId="0" xfId="0" applyNumberFormat="1" applyFont="1" applyFill="1" applyAlignment="1">
      <alignment horizontal="right" vertical="center"/>
    </xf>
    <xf numFmtId="164" fontId="9" fillId="6" borderId="0" xfId="0" applyNumberFormat="1" applyFont="1" applyFill="1" applyAlignment="1">
      <alignment horizontal="right" vertical="center"/>
    </xf>
    <xf numFmtId="164" fontId="10" fillId="6" borderId="0" xfId="0" applyNumberFormat="1" applyFont="1" applyFill="1" applyAlignment="1">
      <alignment horizontal="right" vertical="center"/>
    </xf>
    <xf numFmtId="164" fontId="10" fillId="6" borderId="0" xfId="1" applyNumberFormat="1" applyFont="1" applyFill="1" applyAlignment="1">
      <alignment horizontal="right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ykredit">
      <a:dk1>
        <a:srgbClr val="07094A"/>
      </a:dk1>
      <a:lt1>
        <a:sysClr val="window" lastClr="FFFFFF"/>
      </a:lt1>
      <a:dk2>
        <a:srgbClr val="000000"/>
      </a:dk2>
      <a:lt2>
        <a:srgbClr val="FB264E"/>
      </a:lt2>
      <a:accent1>
        <a:srgbClr val="0F1E82"/>
      </a:accent1>
      <a:accent2>
        <a:srgbClr val="948D86"/>
      </a:accent2>
      <a:accent3>
        <a:srgbClr val="68D2DF"/>
      </a:accent3>
      <a:accent4>
        <a:srgbClr val="07094A"/>
      </a:accent4>
      <a:accent5>
        <a:srgbClr val="4192DC"/>
      </a:accent5>
      <a:accent6>
        <a:srgbClr val="FEAD63"/>
      </a:accent6>
      <a:hlink>
        <a:srgbClr val="68D2DF"/>
      </a:hlink>
      <a:folHlink>
        <a:srgbClr val="0F1E82"/>
      </a:folHlink>
    </a:clrScheme>
    <a:fontScheme name="Nykredit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684CD-4CB2-4906-BC3A-46D960D1D5A0}">
  <dimension ref="A1:R49"/>
  <sheetViews>
    <sheetView tabSelected="1" zoomScale="70" zoomScaleNormal="70" workbookViewId="0">
      <selection activeCell="P49" sqref="A3:P49"/>
    </sheetView>
  </sheetViews>
  <sheetFormatPr defaultColWidth="8.625" defaultRowHeight="14.25" x14ac:dyDescent="0.2"/>
  <cols>
    <col min="1" max="1" width="29.875" style="1" bestFit="1" customWidth="1"/>
    <col min="2" max="13" width="15.875" style="1" customWidth="1"/>
    <col min="14" max="14" width="9.875" style="1" customWidth="1"/>
    <col min="15" max="15" width="11.25" style="1" bestFit="1" customWidth="1"/>
    <col min="16" max="16" width="29.75" style="1" customWidth="1"/>
    <col min="17" max="16384" width="8.625" style="1"/>
  </cols>
  <sheetData>
    <row r="1" spans="1:18" ht="26.25" x14ac:dyDescent="0.4">
      <c r="A1" s="2" t="s">
        <v>43</v>
      </c>
    </row>
    <row r="3" spans="1:18" ht="33" customHeight="1" x14ac:dyDescent="0.2">
      <c r="A3" s="4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/>
      <c r="O3" s="6" t="s">
        <v>6</v>
      </c>
      <c r="P3" s="6" t="s">
        <v>19</v>
      </c>
      <c r="Q3" s="5"/>
      <c r="R3" s="5"/>
    </row>
    <row r="4" spans="1:18" ht="18" x14ac:dyDescent="0.25">
      <c r="A4" s="14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">
      <c r="A5" s="1" t="s">
        <v>1</v>
      </c>
      <c r="B5" s="7">
        <f>24000+27000</f>
        <v>51000</v>
      </c>
      <c r="C5" s="7">
        <f t="shared" ref="C5:M5" si="0">24000+27000</f>
        <v>51000</v>
      </c>
      <c r="D5" s="7">
        <f t="shared" si="0"/>
        <v>51000</v>
      </c>
      <c r="E5" s="7">
        <f t="shared" si="0"/>
        <v>51000</v>
      </c>
      <c r="F5" s="7">
        <f t="shared" si="0"/>
        <v>51000</v>
      </c>
      <c r="G5" s="7">
        <f t="shared" si="0"/>
        <v>51000</v>
      </c>
      <c r="H5" s="7">
        <f t="shared" si="0"/>
        <v>51000</v>
      </c>
      <c r="I5" s="7">
        <f t="shared" si="0"/>
        <v>51000</v>
      </c>
      <c r="J5" s="7">
        <f t="shared" si="0"/>
        <v>51000</v>
      </c>
      <c r="K5" s="7">
        <f t="shared" si="0"/>
        <v>51000</v>
      </c>
      <c r="L5" s="7">
        <f t="shared" si="0"/>
        <v>51000</v>
      </c>
      <c r="M5" s="7">
        <f t="shared" si="0"/>
        <v>51000</v>
      </c>
      <c r="N5" s="7"/>
      <c r="O5" s="7">
        <f>+SUM(B5:M5)</f>
        <v>612000</v>
      </c>
      <c r="P5" s="7">
        <f>+O5/12</f>
        <v>51000</v>
      </c>
    </row>
    <row r="6" spans="1:18" x14ac:dyDescent="0.2">
      <c r="A6" s="1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>
        <f>+SUM(B6:M6)</f>
        <v>0</v>
      </c>
      <c r="P6" s="7">
        <f t="shared" ref="P6:P36" si="1">+O6/12</f>
        <v>0</v>
      </c>
    </row>
    <row r="7" spans="1:18" x14ac:dyDescent="0.2">
      <c r="A7" s="1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>+SUM(B7:M7)</f>
        <v>0</v>
      </c>
      <c r="P7" s="7">
        <f t="shared" si="1"/>
        <v>0</v>
      </c>
    </row>
    <row r="8" spans="1:18" x14ac:dyDescent="0.2">
      <c r="A8" s="1" t="s">
        <v>42</v>
      </c>
      <c r="B8" s="7">
        <v>4191</v>
      </c>
      <c r="C8" s="7"/>
      <c r="D8" s="7"/>
      <c r="E8" s="7">
        <v>4191</v>
      </c>
      <c r="F8" s="7"/>
      <c r="G8" s="7"/>
      <c r="H8" s="7">
        <v>4191</v>
      </c>
      <c r="I8" s="7"/>
      <c r="J8" s="7"/>
      <c r="K8" s="7">
        <v>4191</v>
      </c>
      <c r="L8" s="7"/>
      <c r="M8" s="7"/>
      <c r="N8" s="7"/>
      <c r="O8" s="7">
        <f>+SUM(B8:M8)</f>
        <v>16764</v>
      </c>
      <c r="P8" s="7">
        <f t="shared" si="1"/>
        <v>1397</v>
      </c>
    </row>
    <row r="9" spans="1:18" x14ac:dyDescent="0.2">
      <c r="A9" s="1" t="s">
        <v>44</v>
      </c>
      <c r="B9" s="7"/>
      <c r="C9" s="7"/>
      <c r="D9" s="7"/>
      <c r="E9" s="7"/>
      <c r="F9" s="7">
        <f>8000+9150</f>
        <v>17150</v>
      </c>
      <c r="G9" s="7"/>
      <c r="H9" s="7"/>
      <c r="I9" s="7"/>
      <c r="J9" s="7"/>
      <c r="K9" s="7"/>
      <c r="L9" s="7"/>
      <c r="M9" s="7"/>
      <c r="N9" s="7"/>
      <c r="O9" s="7">
        <f>+SUM(B9:M9)</f>
        <v>17150</v>
      </c>
      <c r="P9" s="7">
        <f t="shared" si="1"/>
        <v>1429.1666666666667</v>
      </c>
    </row>
    <row r="10" spans="1:18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8" ht="15" x14ac:dyDescent="0.25">
      <c r="A11" s="12" t="s">
        <v>5</v>
      </c>
      <c r="B11" s="9">
        <f>+SUM(B5:B9)</f>
        <v>55191</v>
      </c>
      <c r="C11" s="9">
        <f t="shared" ref="C11:M11" si="2">+SUM(C5:C9)</f>
        <v>51000</v>
      </c>
      <c r="D11" s="9">
        <f t="shared" si="2"/>
        <v>51000</v>
      </c>
      <c r="E11" s="9">
        <f t="shared" si="2"/>
        <v>55191</v>
      </c>
      <c r="F11" s="9">
        <f t="shared" si="2"/>
        <v>68150</v>
      </c>
      <c r="G11" s="9">
        <f t="shared" si="2"/>
        <v>51000</v>
      </c>
      <c r="H11" s="9">
        <f t="shared" si="2"/>
        <v>55191</v>
      </c>
      <c r="I11" s="9">
        <f t="shared" si="2"/>
        <v>51000</v>
      </c>
      <c r="J11" s="9">
        <f t="shared" si="2"/>
        <v>51000</v>
      </c>
      <c r="K11" s="9">
        <f t="shared" si="2"/>
        <v>55191</v>
      </c>
      <c r="L11" s="9">
        <f t="shared" si="2"/>
        <v>51000</v>
      </c>
      <c r="M11" s="9">
        <f t="shared" si="2"/>
        <v>51000</v>
      </c>
      <c r="N11" s="9"/>
      <c r="O11" s="9">
        <f>+SUM(B11:M11)</f>
        <v>645914</v>
      </c>
      <c r="P11" s="9">
        <f t="shared" si="1"/>
        <v>53826.166666666664</v>
      </c>
    </row>
    <row r="12" spans="1:18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8" ht="18" x14ac:dyDescent="0.25">
      <c r="A14" s="14" t="s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8" x14ac:dyDescent="0.2">
      <c r="A15" s="1" t="s">
        <v>20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>
        <f t="shared" ref="O15:O26" si="3">+SUM(B15:M15)</f>
        <v>0</v>
      </c>
      <c r="P15" s="7">
        <f t="shared" si="1"/>
        <v>0</v>
      </c>
    </row>
    <row r="16" spans="1:18" x14ac:dyDescent="0.2">
      <c r="A16" s="1" t="s">
        <v>21</v>
      </c>
      <c r="B16" s="7">
        <f>12456*3</f>
        <v>37368</v>
      </c>
      <c r="C16" s="7"/>
      <c r="D16" s="7"/>
      <c r="E16" s="7">
        <f>12456*3</f>
        <v>37368</v>
      </c>
      <c r="F16" s="7"/>
      <c r="G16" s="7"/>
      <c r="H16" s="7">
        <f>12456*3</f>
        <v>37368</v>
      </c>
      <c r="I16" s="7"/>
      <c r="J16" s="7"/>
      <c r="K16" s="7">
        <f>12456*3</f>
        <v>37368</v>
      </c>
      <c r="L16" s="7"/>
      <c r="M16" s="7"/>
      <c r="N16" s="7"/>
      <c r="O16" s="7">
        <f t="shared" si="3"/>
        <v>149472</v>
      </c>
      <c r="P16" s="7">
        <f t="shared" si="1"/>
        <v>12456</v>
      </c>
    </row>
    <row r="17" spans="1:16" x14ac:dyDescent="0.2">
      <c r="A17" s="1" t="s">
        <v>22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f t="shared" si="3"/>
        <v>0</v>
      </c>
      <c r="P17" s="7">
        <f t="shared" si="1"/>
        <v>0</v>
      </c>
    </row>
    <row r="18" spans="1:16" x14ac:dyDescent="0.2">
      <c r="A18" s="1" t="s">
        <v>45</v>
      </c>
      <c r="B18" s="7"/>
      <c r="C18" s="7">
        <f>2600+2500+1800</f>
        <v>6900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f t="shared" si="3"/>
        <v>6900</v>
      </c>
      <c r="P18" s="7">
        <f t="shared" si="1"/>
        <v>575</v>
      </c>
    </row>
    <row r="19" spans="1:16" x14ac:dyDescent="0.2">
      <c r="A19" s="1" t="s">
        <v>23</v>
      </c>
      <c r="B19" s="7"/>
      <c r="C19" s="7"/>
      <c r="D19" s="7"/>
      <c r="E19" s="7"/>
      <c r="F19" s="7">
        <v>1950</v>
      </c>
      <c r="G19" s="7"/>
      <c r="H19" s="7"/>
      <c r="I19" s="7"/>
      <c r="J19" s="7"/>
      <c r="K19" s="7"/>
      <c r="L19" s="7"/>
      <c r="M19" s="7"/>
      <c r="N19" s="7"/>
      <c r="O19" s="7">
        <f t="shared" si="3"/>
        <v>1950</v>
      </c>
      <c r="P19" s="7">
        <f t="shared" si="1"/>
        <v>162.5</v>
      </c>
    </row>
    <row r="20" spans="1:16" x14ac:dyDescent="0.2">
      <c r="A20" s="1" t="s">
        <v>46</v>
      </c>
      <c r="B20" s="7"/>
      <c r="C20" s="7"/>
      <c r="D20" s="7"/>
      <c r="E20" s="7"/>
      <c r="F20" s="7"/>
      <c r="G20" s="7"/>
      <c r="H20" s="7"/>
      <c r="I20" s="7">
        <v>6500</v>
      </c>
      <c r="J20" s="7"/>
      <c r="K20" s="7"/>
      <c r="L20" s="7"/>
      <c r="M20" s="7"/>
      <c r="N20" s="7"/>
      <c r="O20" s="7">
        <f t="shared" si="3"/>
        <v>6500</v>
      </c>
      <c r="P20" s="7">
        <f t="shared" si="1"/>
        <v>541.66666666666663</v>
      </c>
    </row>
    <row r="21" spans="1:16" x14ac:dyDescent="0.2">
      <c r="A21" s="1" t="s">
        <v>24</v>
      </c>
      <c r="B21" s="7"/>
      <c r="C21" s="7"/>
      <c r="D21" s="7"/>
      <c r="E21" s="7"/>
      <c r="F21" s="7"/>
      <c r="G21" s="7"/>
      <c r="H21" s="7"/>
      <c r="I21" s="7"/>
      <c r="J21" s="7">
        <v>10000</v>
      </c>
      <c r="K21" s="7"/>
      <c r="L21" s="7"/>
      <c r="M21" s="7"/>
      <c r="N21" s="7"/>
      <c r="O21" s="7">
        <f t="shared" si="3"/>
        <v>10000</v>
      </c>
      <c r="P21" s="7">
        <f t="shared" si="1"/>
        <v>833.33333333333337</v>
      </c>
    </row>
    <row r="22" spans="1:16" x14ac:dyDescent="0.2">
      <c r="A22" s="1" t="s">
        <v>25</v>
      </c>
      <c r="B22" s="7">
        <v>299</v>
      </c>
      <c r="C22" s="7">
        <v>299</v>
      </c>
      <c r="D22" s="7">
        <v>299</v>
      </c>
      <c r="E22" s="7">
        <v>299</v>
      </c>
      <c r="F22" s="7">
        <v>299</v>
      </c>
      <c r="G22" s="7">
        <v>299</v>
      </c>
      <c r="H22" s="7">
        <v>299</v>
      </c>
      <c r="I22" s="7">
        <v>299</v>
      </c>
      <c r="J22" s="7">
        <v>299</v>
      </c>
      <c r="K22" s="7">
        <v>299</v>
      </c>
      <c r="L22" s="7">
        <v>299</v>
      </c>
      <c r="M22" s="7">
        <v>299</v>
      </c>
      <c r="N22" s="7"/>
      <c r="O22" s="7">
        <f t="shared" si="3"/>
        <v>3588</v>
      </c>
      <c r="P22" s="7">
        <f t="shared" si="1"/>
        <v>299</v>
      </c>
    </row>
    <row r="23" spans="1:16" x14ac:dyDescent="0.2">
      <c r="A23" s="1" t="s">
        <v>26</v>
      </c>
      <c r="B23" s="7">
        <v>150</v>
      </c>
      <c r="C23" s="7">
        <v>150</v>
      </c>
      <c r="D23" s="7">
        <v>150</v>
      </c>
      <c r="E23" s="7">
        <v>150</v>
      </c>
      <c r="F23" s="7">
        <v>150</v>
      </c>
      <c r="G23" s="7">
        <v>150</v>
      </c>
      <c r="H23" s="7">
        <v>150</v>
      </c>
      <c r="I23" s="7">
        <v>150</v>
      </c>
      <c r="J23" s="7">
        <v>150</v>
      </c>
      <c r="K23" s="7">
        <v>150</v>
      </c>
      <c r="L23" s="7">
        <v>150</v>
      </c>
      <c r="M23" s="7">
        <v>150</v>
      </c>
      <c r="N23" s="7"/>
      <c r="O23" s="7">
        <f t="shared" si="3"/>
        <v>1800</v>
      </c>
      <c r="P23" s="7">
        <f t="shared" si="1"/>
        <v>150</v>
      </c>
    </row>
    <row r="24" spans="1:16" x14ac:dyDescent="0.2">
      <c r="A24" s="1" t="s">
        <v>27</v>
      </c>
      <c r="B24" s="7">
        <v>199</v>
      </c>
      <c r="C24" s="7">
        <v>199</v>
      </c>
      <c r="D24" s="7">
        <v>199</v>
      </c>
      <c r="E24" s="7">
        <v>199</v>
      </c>
      <c r="F24" s="7">
        <v>199</v>
      </c>
      <c r="G24" s="7">
        <v>199</v>
      </c>
      <c r="H24" s="7">
        <v>199</v>
      </c>
      <c r="I24" s="7">
        <v>199</v>
      </c>
      <c r="J24" s="7">
        <v>199</v>
      </c>
      <c r="K24" s="7">
        <v>199</v>
      </c>
      <c r="L24" s="7">
        <v>199</v>
      </c>
      <c r="M24" s="7">
        <v>199</v>
      </c>
      <c r="N24" s="7"/>
      <c r="O24" s="7">
        <f t="shared" si="3"/>
        <v>2388</v>
      </c>
      <c r="P24" s="7">
        <f t="shared" si="1"/>
        <v>199</v>
      </c>
    </row>
    <row r="25" spans="1:16" x14ac:dyDescent="0.2">
      <c r="A25" s="1" t="s">
        <v>28</v>
      </c>
      <c r="B25" s="7">
        <f>800+350+500</f>
        <v>1650</v>
      </c>
      <c r="C25" s="7">
        <f t="shared" ref="C25:M25" si="4">800+350+500</f>
        <v>1650</v>
      </c>
      <c r="D25" s="7">
        <f t="shared" si="4"/>
        <v>1650</v>
      </c>
      <c r="E25" s="7">
        <f t="shared" si="4"/>
        <v>1650</v>
      </c>
      <c r="F25" s="7">
        <f t="shared" si="4"/>
        <v>1650</v>
      </c>
      <c r="G25" s="7">
        <f t="shared" si="4"/>
        <v>1650</v>
      </c>
      <c r="H25" s="7">
        <f t="shared" si="4"/>
        <v>1650</v>
      </c>
      <c r="I25" s="7">
        <f t="shared" si="4"/>
        <v>1650</v>
      </c>
      <c r="J25" s="7">
        <f t="shared" si="4"/>
        <v>1650</v>
      </c>
      <c r="K25" s="7">
        <f t="shared" si="4"/>
        <v>1650</v>
      </c>
      <c r="L25" s="7">
        <f t="shared" si="4"/>
        <v>1650</v>
      </c>
      <c r="M25" s="7">
        <f t="shared" si="4"/>
        <v>1650</v>
      </c>
      <c r="N25" s="7"/>
      <c r="O25" s="7">
        <f t="shared" si="3"/>
        <v>19800</v>
      </c>
      <c r="P25" s="7">
        <f t="shared" si="1"/>
        <v>1650</v>
      </c>
    </row>
    <row r="26" spans="1:16" x14ac:dyDescent="0.2">
      <c r="A26" s="1" t="s">
        <v>49</v>
      </c>
      <c r="B26" s="7">
        <v>3150</v>
      </c>
      <c r="C26" s="7">
        <v>3150</v>
      </c>
      <c r="D26" s="7">
        <v>3150</v>
      </c>
      <c r="E26" s="7">
        <v>3150</v>
      </c>
      <c r="F26" s="7">
        <v>3150</v>
      </c>
      <c r="G26" s="7">
        <v>3150</v>
      </c>
      <c r="H26" s="7">
        <v>3150</v>
      </c>
      <c r="I26" s="7">
        <v>3150</v>
      </c>
      <c r="J26" s="7">
        <v>3150</v>
      </c>
      <c r="K26" s="7">
        <v>3150</v>
      </c>
      <c r="L26" s="7">
        <v>3150</v>
      </c>
      <c r="M26" s="7">
        <v>3150</v>
      </c>
      <c r="N26" s="7"/>
      <c r="O26" s="7">
        <f t="shared" si="3"/>
        <v>37800</v>
      </c>
      <c r="P26" s="7">
        <f t="shared" si="1"/>
        <v>3150</v>
      </c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ht="15" x14ac:dyDescent="0.25">
      <c r="A28" s="12" t="s">
        <v>29</v>
      </c>
      <c r="B28" s="9">
        <f>+SUM(B15:B27)</f>
        <v>42816</v>
      </c>
      <c r="C28" s="9">
        <f t="shared" ref="C28:M28" si="5">+SUM(C15:C27)</f>
        <v>12348</v>
      </c>
      <c r="D28" s="9">
        <f t="shared" si="5"/>
        <v>5448</v>
      </c>
      <c r="E28" s="9">
        <f t="shared" si="5"/>
        <v>42816</v>
      </c>
      <c r="F28" s="9">
        <f t="shared" si="5"/>
        <v>7398</v>
      </c>
      <c r="G28" s="9">
        <f t="shared" si="5"/>
        <v>5448</v>
      </c>
      <c r="H28" s="9">
        <f t="shared" si="5"/>
        <v>42816</v>
      </c>
      <c r="I28" s="9">
        <f t="shared" si="5"/>
        <v>11948</v>
      </c>
      <c r="J28" s="9">
        <f t="shared" si="5"/>
        <v>15448</v>
      </c>
      <c r="K28" s="9">
        <f t="shared" si="5"/>
        <v>42816</v>
      </c>
      <c r="L28" s="9">
        <f t="shared" si="5"/>
        <v>5448</v>
      </c>
      <c r="M28" s="9">
        <f t="shared" si="5"/>
        <v>5448</v>
      </c>
      <c r="N28" s="9"/>
      <c r="O28" s="9">
        <f>+SUM(B28:M28)</f>
        <v>240198</v>
      </c>
      <c r="P28" s="9">
        <f t="shared" si="1"/>
        <v>20016.5</v>
      </c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8" x14ac:dyDescent="0.25">
      <c r="A31" s="14" t="s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2">
      <c r="A32" s="1" t="s">
        <v>31</v>
      </c>
      <c r="B32" s="7">
        <v>7500</v>
      </c>
      <c r="C32" s="7">
        <v>7500</v>
      </c>
      <c r="D32" s="7">
        <v>7500</v>
      </c>
      <c r="E32" s="7">
        <v>7500</v>
      </c>
      <c r="F32" s="7">
        <v>7500</v>
      </c>
      <c r="G32" s="7">
        <v>7500</v>
      </c>
      <c r="H32" s="7">
        <v>7500</v>
      </c>
      <c r="I32" s="7">
        <v>7500</v>
      </c>
      <c r="J32" s="7">
        <v>7500</v>
      </c>
      <c r="K32" s="7">
        <v>7500</v>
      </c>
      <c r="L32" s="7">
        <v>7500</v>
      </c>
      <c r="M32" s="7">
        <v>7500</v>
      </c>
      <c r="N32" s="7"/>
      <c r="O32" s="7">
        <f>+SUM(B32:M32)</f>
        <v>90000</v>
      </c>
      <c r="P32" s="7">
        <f t="shared" si="1"/>
        <v>7500</v>
      </c>
    </row>
    <row r="33" spans="1:16" x14ac:dyDescent="0.2">
      <c r="A33" s="1" t="s">
        <v>32</v>
      </c>
      <c r="B33" s="7">
        <f>570*2</f>
        <v>1140</v>
      </c>
      <c r="C33" s="7">
        <f t="shared" ref="C33:M33" si="6">570*2</f>
        <v>1140</v>
      </c>
      <c r="D33" s="7">
        <f t="shared" si="6"/>
        <v>1140</v>
      </c>
      <c r="E33" s="7">
        <f t="shared" si="6"/>
        <v>1140</v>
      </c>
      <c r="F33" s="7">
        <f t="shared" si="6"/>
        <v>1140</v>
      </c>
      <c r="G33" s="7">
        <f t="shared" si="6"/>
        <v>1140</v>
      </c>
      <c r="H33" s="7">
        <f t="shared" si="6"/>
        <v>1140</v>
      </c>
      <c r="I33" s="7">
        <f t="shared" si="6"/>
        <v>1140</v>
      </c>
      <c r="J33" s="7">
        <f t="shared" si="6"/>
        <v>1140</v>
      </c>
      <c r="K33" s="7">
        <f t="shared" si="6"/>
        <v>1140</v>
      </c>
      <c r="L33" s="7">
        <f t="shared" si="6"/>
        <v>1140</v>
      </c>
      <c r="M33" s="7">
        <f t="shared" si="6"/>
        <v>1140</v>
      </c>
      <c r="N33" s="7"/>
      <c r="O33" s="7">
        <f>+SUM(B33:M33)</f>
        <v>13680</v>
      </c>
      <c r="P33" s="7">
        <f t="shared" si="1"/>
        <v>1140</v>
      </c>
    </row>
    <row r="34" spans="1:16" x14ac:dyDescent="0.2">
      <c r="A34" s="1" t="s">
        <v>33</v>
      </c>
      <c r="B34" s="7">
        <v>800</v>
      </c>
      <c r="C34" s="7">
        <v>800</v>
      </c>
      <c r="D34" s="7">
        <v>800</v>
      </c>
      <c r="E34" s="7">
        <v>800</v>
      </c>
      <c r="F34" s="7">
        <v>800</v>
      </c>
      <c r="G34" s="7">
        <v>800</v>
      </c>
      <c r="H34" s="7">
        <v>800</v>
      </c>
      <c r="I34" s="7">
        <v>800</v>
      </c>
      <c r="J34" s="7">
        <v>800</v>
      </c>
      <c r="K34" s="7">
        <v>800</v>
      </c>
      <c r="L34" s="7">
        <v>800</v>
      </c>
      <c r="M34" s="7">
        <v>800</v>
      </c>
      <c r="N34" s="7"/>
      <c r="O34" s="7">
        <f>+SUM(B34:M34)</f>
        <v>9600</v>
      </c>
      <c r="P34" s="7">
        <f t="shared" si="1"/>
        <v>800</v>
      </c>
    </row>
    <row r="35" spans="1:16" x14ac:dyDescent="0.2">
      <c r="A35" s="1" t="s">
        <v>34</v>
      </c>
      <c r="B35" s="10"/>
      <c r="C35" s="10">
        <v>2900</v>
      </c>
      <c r="D35" s="10"/>
      <c r="E35" s="10">
        <v>650</v>
      </c>
      <c r="F35" s="10"/>
      <c r="G35" s="10"/>
      <c r="H35" s="10"/>
      <c r="I35" s="10"/>
      <c r="J35" s="10">
        <v>3800</v>
      </c>
      <c r="K35" s="10"/>
      <c r="L35" s="10"/>
      <c r="M35" s="10"/>
      <c r="N35" s="10"/>
      <c r="O35" s="7">
        <f t="shared" ref="O35:O36" si="7">+SUM(B35:M35)</f>
        <v>7350</v>
      </c>
      <c r="P35" s="7">
        <f t="shared" si="1"/>
        <v>612.5</v>
      </c>
    </row>
    <row r="36" spans="1:16" x14ac:dyDescent="0.2">
      <c r="A36" s="1" t="s">
        <v>37</v>
      </c>
      <c r="B36" s="10">
        <v>1000</v>
      </c>
      <c r="C36" s="10">
        <v>1000</v>
      </c>
      <c r="D36" s="10">
        <v>1000</v>
      </c>
      <c r="E36" s="10">
        <v>1000</v>
      </c>
      <c r="F36" s="10">
        <v>1000</v>
      </c>
      <c r="G36" s="10">
        <v>1000</v>
      </c>
      <c r="H36" s="10">
        <v>1000</v>
      </c>
      <c r="I36" s="10">
        <v>1000</v>
      </c>
      <c r="J36" s="10">
        <v>1000</v>
      </c>
      <c r="K36" s="10">
        <v>1000</v>
      </c>
      <c r="L36" s="10">
        <v>1000</v>
      </c>
      <c r="M36" s="10">
        <v>1000</v>
      </c>
      <c r="N36" s="10"/>
      <c r="O36" s="7">
        <f t="shared" si="7"/>
        <v>12000</v>
      </c>
      <c r="P36" s="7">
        <f t="shared" si="1"/>
        <v>1000</v>
      </c>
    </row>
    <row r="37" spans="1:16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" x14ac:dyDescent="0.25">
      <c r="A38" s="12" t="s">
        <v>36</v>
      </c>
      <c r="B38" s="13">
        <f>+SUM(B32:B36)</f>
        <v>10440</v>
      </c>
      <c r="C38" s="13">
        <f t="shared" ref="C38:M38" si="8">+SUM(C32:C36)</f>
        <v>13340</v>
      </c>
      <c r="D38" s="13">
        <f t="shared" si="8"/>
        <v>10440</v>
      </c>
      <c r="E38" s="13">
        <f t="shared" si="8"/>
        <v>11090</v>
      </c>
      <c r="F38" s="13">
        <f t="shared" si="8"/>
        <v>10440</v>
      </c>
      <c r="G38" s="13">
        <f t="shared" si="8"/>
        <v>10440</v>
      </c>
      <c r="H38" s="13">
        <f t="shared" si="8"/>
        <v>10440</v>
      </c>
      <c r="I38" s="13">
        <f t="shared" si="8"/>
        <v>10440</v>
      </c>
      <c r="J38" s="13">
        <f t="shared" si="8"/>
        <v>14240</v>
      </c>
      <c r="K38" s="13">
        <f t="shared" si="8"/>
        <v>10440</v>
      </c>
      <c r="L38" s="13">
        <f t="shared" si="8"/>
        <v>10440</v>
      </c>
      <c r="M38" s="13">
        <f t="shared" si="8"/>
        <v>10440</v>
      </c>
      <c r="N38" s="13"/>
      <c r="O38" s="13">
        <f>+SUM(B38:M38)</f>
        <v>132630</v>
      </c>
      <c r="P38" s="9">
        <f>+O38/12</f>
        <v>11052.5</v>
      </c>
    </row>
    <row r="39" spans="1:16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x14ac:dyDescent="0.25">
      <c r="A41" s="14" t="s">
        <v>35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2">
      <c r="A42" s="1" t="s">
        <v>39</v>
      </c>
      <c r="B42" s="7">
        <v>2500</v>
      </c>
      <c r="C42" s="7">
        <v>2500</v>
      </c>
      <c r="D42" s="7">
        <v>2500</v>
      </c>
      <c r="E42" s="7">
        <v>2500</v>
      </c>
      <c r="F42" s="7">
        <v>2500</v>
      </c>
      <c r="G42" s="7">
        <v>2500</v>
      </c>
      <c r="H42" s="7">
        <v>2500</v>
      </c>
      <c r="I42" s="7">
        <v>2500</v>
      </c>
      <c r="J42" s="7">
        <v>2500</v>
      </c>
      <c r="K42" s="7">
        <v>2500</v>
      </c>
      <c r="L42" s="7">
        <v>2500</v>
      </c>
      <c r="M42" s="7">
        <v>2500</v>
      </c>
      <c r="N42" s="7"/>
      <c r="O42" s="7">
        <f>+SUM(B42:M42)</f>
        <v>30000</v>
      </c>
      <c r="P42" s="7">
        <f>+O42/12</f>
        <v>2500</v>
      </c>
    </row>
    <row r="43" spans="1:16" x14ac:dyDescent="0.2">
      <c r="A43" s="1" t="s">
        <v>38</v>
      </c>
      <c r="B43" s="7">
        <f>9400*2</f>
        <v>18800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 t="shared" ref="O43:O45" si="9">+SUM(B43:M43)</f>
        <v>18800</v>
      </c>
      <c r="P43" s="7">
        <f t="shared" ref="P43:P45" si="10">+O43/12</f>
        <v>1566.6666666666667</v>
      </c>
    </row>
    <row r="44" spans="1:16" x14ac:dyDescent="0.2">
      <c r="A44" s="1" t="s">
        <v>47</v>
      </c>
      <c r="B44" s="7">
        <v>6000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f t="shared" si="9"/>
        <v>6000</v>
      </c>
      <c r="P44" s="7">
        <f t="shared" si="10"/>
        <v>500</v>
      </c>
    </row>
    <row r="45" spans="1:16" x14ac:dyDescent="0.2">
      <c r="A45" s="1" t="s">
        <v>40</v>
      </c>
      <c r="B45" s="7">
        <v>10000</v>
      </c>
      <c r="C45" s="7">
        <v>10000</v>
      </c>
      <c r="D45" s="7">
        <v>10000</v>
      </c>
      <c r="E45" s="7">
        <v>10000</v>
      </c>
      <c r="F45" s="7">
        <v>10000</v>
      </c>
      <c r="G45" s="7">
        <v>10000</v>
      </c>
      <c r="H45" s="7">
        <v>10000</v>
      </c>
      <c r="I45" s="7">
        <v>10000</v>
      </c>
      <c r="J45" s="7">
        <v>10000</v>
      </c>
      <c r="K45" s="7">
        <v>10000</v>
      </c>
      <c r="L45" s="7">
        <v>10000</v>
      </c>
      <c r="M45" s="7">
        <v>10000</v>
      </c>
      <c r="N45" s="7"/>
      <c r="O45" s="7">
        <f t="shared" si="9"/>
        <v>120000</v>
      </c>
      <c r="P45" s="7">
        <f t="shared" si="10"/>
        <v>10000</v>
      </c>
    </row>
    <row r="46" spans="1:16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ht="15" x14ac:dyDescent="0.25">
      <c r="A47" s="12" t="s">
        <v>41</v>
      </c>
      <c r="B47" s="9">
        <f>+SUM(B42:B45)</f>
        <v>37300</v>
      </c>
      <c r="C47" s="9">
        <f t="shared" ref="C47:M47" si="11">+SUM(C42:C45)</f>
        <v>12500</v>
      </c>
      <c r="D47" s="9">
        <f t="shared" si="11"/>
        <v>12500</v>
      </c>
      <c r="E47" s="9">
        <f t="shared" si="11"/>
        <v>12500</v>
      </c>
      <c r="F47" s="9">
        <f t="shared" si="11"/>
        <v>12500</v>
      </c>
      <c r="G47" s="9">
        <f t="shared" si="11"/>
        <v>12500</v>
      </c>
      <c r="H47" s="9">
        <f t="shared" si="11"/>
        <v>12500</v>
      </c>
      <c r="I47" s="9">
        <f t="shared" si="11"/>
        <v>12500</v>
      </c>
      <c r="J47" s="9">
        <f t="shared" si="11"/>
        <v>12500</v>
      </c>
      <c r="K47" s="9">
        <f t="shared" si="11"/>
        <v>12500</v>
      </c>
      <c r="L47" s="9">
        <f t="shared" si="11"/>
        <v>12500</v>
      </c>
      <c r="M47" s="9">
        <f t="shared" si="11"/>
        <v>12500</v>
      </c>
      <c r="N47" s="9"/>
      <c r="O47" s="9">
        <f>+SUM(B47:M47)</f>
        <v>174800</v>
      </c>
      <c r="P47" s="9">
        <f>+O47/12</f>
        <v>14566.666666666666</v>
      </c>
    </row>
    <row r="49" spans="1:16" s="3" customFormat="1" ht="36.950000000000003" customHeight="1" x14ac:dyDescent="0.2">
      <c r="A49" s="15" t="s">
        <v>48</v>
      </c>
      <c r="B49" s="17">
        <f t="shared" ref="B49:M49" si="12">+B11-B28-B38-B47</f>
        <v>-35365</v>
      </c>
      <c r="C49" s="18">
        <f t="shared" si="12"/>
        <v>12812</v>
      </c>
      <c r="D49" s="18">
        <f t="shared" si="12"/>
        <v>22612</v>
      </c>
      <c r="E49" s="17">
        <f t="shared" si="12"/>
        <v>-11215</v>
      </c>
      <c r="F49" s="18">
        <f t="shared" si="12"/>
        <v>37812</v>
      </c>
      <c r="G49" s="18">
        <f t="shared" si="12"/>
        <v>22612</v>
      </c>
      <c r="H49" s="17">
        <f t="shared" si="12"/>
        <v>-10565</v>
      </c>
      <c r="I49" s="18">
        <f t="shared" si="12"/>
        <v>16112</v>
      </c>
      <c r="J49" s="18">
        <f t="shared" si="12"/>
        <v>8812</v>
      </c>
      <c r="K49" s="17">
        <f t="shared" si="12"/>
        <v>-10565</v>
      </c>
      <c r="L49" s="18">
        <f t="shared" si="12"/>
        <v>22612</v>
      </c>
      <c r="M49" s="18">
        <f t="shared" si="12"/>
        <v>22612</v>
      </c>
      <c r="N49" s="16"/>
      <c r="O49" s="18">
        <f>+SUM(B49:M49)</f>
        <v>98286</v>
      </c>
      <c r="P49" s="19">
        <f>+O49/12</f>
        <v>8190.5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Nykredit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Kølbek</dc:creator>
  <cp:lastModifiedBy>Maja Kaul</cp:lastModifiedBy>
  <dcterms:created xsi:type="dcterms:W3CDTF">2025-12-02T11:48:18Z</dcterms:created>
  <dcterms:modified xsi:type="dcterms:W3CDTF">2025-12-05T09:18:04Z</dcterms:modified>
</cp:coreProperties>
</file>